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8_{57B03DF4-D604-4904-A22B-ABA41EDAE8DC}" xr6:coauthVersionLast="47" xr6:coauthVersionMax="47" xr10:uidLastSave="{00000000-0000-0000-0000-000000000000}"/>
  <bookViews>
    <workbookView xWindow="28680" yWindow="-120" windowWidth="29040" windowHeight="15720" xr2:uid="{537758E6-13A5-4926-A3BF-A69AF2C725B9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" l="1"/>
  <c r="O10" i="2"/>
  <c r="L10" i="2"/>
  <c r="K10" i="2"/>
  <c r="J10" i="2"/>
  <c r="I12" i="2"/>
  <c r="H10" i="2"/>
  <c r="G10" i="2"/>
  <c r="I2" i="2"/>
  <c r="K2" i="2"/>
  <c r="R2" i="2" s="1"/>
  <c r="Q2" i="2"/>
  <c r="I3" i="2"/>
  <c r="K3" i="2"/>
  <c r="Q3" i="2"/>
  <c r="R3" i="2"/>
  <c r="S3" i="2"/>
  <c r="I15" i="2"/>
  <c r="K15" i="2"/>
  <c r="Q15" i="2" s="1"/>
  <c r="I16" i="2"/>
  <c r="K16" i="2"/>
  <c r="Q16" i="2" s="1"/>
  <c r="I6" i="2"/>
  <c r="K6" i="2"/>
  <c r="S6" i="2" s="1"/>
  <c r="Q6" i="2"/>
  <c r="R6" i="2"/>
  <c r="I7" i="2"/>
  <c r="K7" i="2"/>
  <c r="Q7" i="2" s="1"/>
  <c r="I17" i="2"/>
  <c r="K17" i="2"/>
  <c r="R17" i="2" s="1"/>
  <c r="Q17" i="2"/>
  <c r="I18" i="2"/>
  <c r="K18" i="2"/>
  <c r="S18" i="2" s="1"/>
  <c r="R18" i="2"/>
  <c r="Q18" i="2" l="1"/>
  <c r="R16" i="2"/>
  <c r="S16" i="2"/>
  <c r="S17" i="2"/>
  <c r="S7" i="2"/>
  <c r="R7" i="2"/>
  <c r="S2" i="2"/>
  <c r="S15" i="2"/>
  <c r="R15" i="2"/>
  <c r="I11" i="2" l="1"/>
  <c r="S12" i="2"/>
  <c r="P12" i="2"/>
  <c r="M10" i="2"/>
  <c r="M12" i="2"/>
  <c r="D10" i="2"/>
</calcChain>
</file>

<file path=xl/sharedStrings.xml><?xml version="1.0" encoding="utf-8"?>
<sst xmlns="http://schemas.openxmlformats.org/spreadsheetml/2006/main" count="119" uniqueCount="75">
  <si>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</si>
  <si>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</si>
  <si>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</si>
  <si>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</si>
  <si>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</si>
  <si>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</si>
  <si>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</si>
  <si>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</si>
  <si>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</si>
  <si>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</si>
  <si>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</si>
  <si>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</si>
  <si>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</si>
  <si>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</si>
  <si>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</si>
  <si>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</si>
  <si>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</si>
  <si>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</si>
  <si>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</si>
  <si>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</si>
  <si>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</si>
  <si>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</si>
  <si>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</si>
  <si>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</si>
  <si>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</si>
  <si>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</si>
  <si>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</si>
  <si>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</si>
  <si>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</si>
  <si>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</si>
  <si>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</si>
  <si>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</si>
  <si>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</si>
  <si>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</si>
  <si>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</si>
  <si>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</si>
  <si>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</si>
  <si>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</si>
  <si>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</si>
  <si>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</si>
  <si>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</si>
  <si>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</si>
  <si>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</si>
  <si>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</si>
  <si>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003-002-029-0200</t>
  </si>
  <si>
    <t>WD</t>
  </si>
  <si>
    <t>03-ARM'S LENGTH</t>
  </si>
  <si>
    <t>4000</t>
  </si>
  <si>
    <t>L235/P98</t>
  </si>
  <si>
    <t>4099 CONV SWAMP LAND TABLE</t>
  </si>
  <si>
    <t>NOT INSPECTED</t>
  </si>
  <si>
    <t>402</t>
  </si>
  <si>
    <t>003-002-029-0700</t>
  </si>
  <si>
    <t>L237/P3</t>
  </si>
  <si>
    <t>003-003-002-2900</t>
  </si>
  <si>
    <t>L234/P869</t>
  </si>
  <si>
    <t>003-003-027-1300</t>
  </si>
  <si>
    <t>L233./P834</t>
  </si>
  <si>
    <t>003-007-028-0700</t>
  </si>
  <si>
    <t>L231/P458</t>
  </si>
  <si>
    <t>L234/P699</t>
  </si>
  <si>
    <t>003-008-015-0250</t>
  </si>
  <si>
    <t>DUCK LAKE TR</t>
  </si>
  <si>
    <t>4100</t>
  </si>
  <si>
    <t>L235/P216</t>
  </si>
  <si>
    <t>003-008-016-0820</t>
  </si>
  <si>
    <t>L230/P256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</si>
  <si>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</si>
  <si>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</si>
  <si>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</si>
  <si>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</si>
  <si>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</si>
  <si>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</si>
  <si>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</si>
  <si>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Swamp Table Vacant Land Analysis.  The analysis resulted in a price per acre of $293.75 which was rounded up to $300 per acre.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</si>
</sst>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6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96C9-2717-427A-9E93-7D194246E35A}">
  <dimension ref="A1:BL18"/>
  <sheetViews>
    <sheetView tabSelected="1" topLeftCell="H1" workbookViewId="0">
      <selection activeCell="L29" sqref="L29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C2" s="24">
        <v>45190</v>
      </c>
      <c r="D2" s="14">
        <v>5000</v>
      </c>
      <c r="E2" t="s">
        <v>45</v>
      </c>
      <c r="F2" t="s">
        <v>46</v>
      </c>
      <c r="G2" s="14">
        <v>5000</v>
      </c>
      <c r="H2" s="14">
        <v>9500</v>
      </c>
      <c r="I2" s="19">
        <f>H2/G2*100</f>
        <v>190</v>
      </c>
      <c r="J2" s="14">
        <v>19000</v>
      </c>
      <c r="K2" s="14">
        <f>G2-0</f>
        <v>5000</v>
      </c>
      <c r="L2" s="14">
        <v>19000</v>
      </c>
      <c r="M2" s="29">
        <v>0</v>
      </c>
      <c r="N2" s="33">
        <v>0</v>
      </c>
      <c r="O2" s="38">
        <v>40</v>
      </c>
      <c r="P2" s="38">
        <v>40</v>
      </c>
      <c r="Q2" s="14" t="e">
        <f>K2/M2</f>
        <v>#DIV/0!</v>
      </c>
      <c r="R2" s="14">
        <f>K2/O2</f>
        <v>125</v>
      </c>
      <c r="S2" s="43">
        <f>K2/O2/43560</f>
        <v>2.8696051423324149E-3</v>
      </c>
      <c r="T2" s="38">
        <v>0</v>
      </c>
      <c r="U2" s="5" t="s">
        <v>47</v>
      </c>
      <c r="V2" t="s">
        <v>48</v>
      </c>
      <c r="X2" t="s">
        <v>49</v>
      </c>
      <c r="Y2">
        <v>0</v>
      </c>
      <c r="Z2">
        <v>0</v>
      </c>
      <c r="AA2" t="s">
        <v>50</v>
      </c>
      <c r="AC2" s="6" t="s">
        <v>51</v>
      </c>
      <c r="AL2" s="2"/>
      <c r="BC2" s="2"/>
      <c r="BE2" s="2"/>
    </row>
    <row r="3" spans="1:64" x14ac:dyDescent="0.25">
      <c r="A3" t="s">
        <v>52</v>
      </c>
      <c r="C3" s="24">
        <v>45307</v>
      </c>
      <c r="D3" s="14">
        <v>14000</v>
      </c>
      <c r="E3" t="s">
        <v>45</v>
      </c>
      <c r="F3" t="s">
        <v>46</v>
      </c>
      <c r="G3" s="14">
        <v>14000</v>
      </c>
      <c r="H3" s="14">
        <v>9500</v>
      </c>
      <c r="I3" s="19">
        <f>H3/G3*100</f>
        <v>67.857142857142861</v>
      </c>
      <c r="J3" s="14">
        <v>14400</v>
      </c>
      <c r="K3" s="14">
        <f>G3-0</f>
        <v>14000</v>
      </c>
      <c r="L3" s="14">
        <v>14400</v>
      </c>
      <c r="M3" s="29">
        <v>0</v>
      </c>
      <c r="N3" s="33">
        <v>0</v>
      </c>
      <c r="O3" s="38">
        <v>40</v>
      </c>
      <c r="P3" s="38">
        <v>40</v>
      </c>
      <c r="Q3" s="14" t="e">
        <f>K3/M3</f>
        <v>#DIV/0!</v>
      </c>
      <c r="R3" s="14">
        <f>K3/O3</f>
        <v>350</v>
      </c>
      <c r="S3" s="43">
        <f>K3/O3/43560</f>
        <v>8.034894398530763E-3</v>
      </c>
      <c r="T3" s="38">
        <v>0</v>
      </c>
      <c r="U3" s="5" t="s">
        <v>47</v>
      </c>
      <c r="V3" t="s">
        <v>53</v>
      </c>
      <c r="X3" t="s">
        <v>49</v>
      </c>
      <c r="Y3">
        <v>0</v>
      </c>
      <c r="Z3">
        <v>0</v>
      </c>
      <c r="AA3" t="s">
        <v>50</v>
      </c>
      <c r="AC3" s="6" t="s">
        <v>51</v>
      </c>
    </row>
    <row r="6" spans="1:64" x14ac:dyDescent="0.25">
      <c r="A6" t="s">
        <v>58</v>
      </c>
      <c r="C6" s="24">
        <v>44875</v>
      </c>
      <c r="D6" s="14">
        <v>8000</v>
      </c>
      <c r="E6" t="s">
        <v>45</v>
      </c>
      <c r="F6" t="s">
        <v>46</v>
      </c>
      <c r="G6" s="14">
        <v>8000</v>
      </c>
      <c r="H6" s="14">
        <v>8000</v>
      </c>
      <c r="I6" s="19">
        <f>H6/G6*100</f>
        <v>100</v>
      </c>
      <c r="J6" s="14">
        <v>16000</v>
      </c>
      <c r="K6" s="14">
        <f>G6-0</f>
        <v>8000</v>
      </c>
      <c r="L6" s="14">
        <v>16000</v>
      </c>
      <c r="M6" s="29">
        <v>0</v>
      </c>
      <c r="N6" s="33">
        <v>0</v>
      </c>
      <c r="O6" s="38">
        <v>40</v>
      </c>
      <c r="P6" s="38">
        <v>40</v>
      </c>
      <c r="Q6" s="14" t="e">
        <f>K6/M6</f>
        <v>#DIV/0!</v>
      </c>
      <c r="R6" s="14">
        <f>K6/O6</f>
        <v>200</v>
      </c>
      <c r="S6" s="43">
        <f>K6/O6/43560</f>
        <v>4.5913682277318639E-3</v>
      </c>
      <c r="T6" s="38">
        <v>0</v>
      </c>
      <c r="U6" s="5" t="s">
        <v>47</v>
      </c>
      <c r="V6" t="s">
        <v>59</v>
      </c>
      <c r="X6" t="s">
        <v>49</v>
      </c>
      <c r="Y6">
        <v>0</v>
      </c>
      <c r="Z6">
        <v>0</v>
      </c>
      <c r="AA6" t="s">
        <v>50</v>
      </c>
      <c r="AC6" s="6" t="s">
        <v>51</v>
      </c>
    </row>
    <row r="7" spans="1:64" x14ac:dyDescent="0.25">
      <c r="A7" t="s">
        <v>58</v>
      </c>
      <c r="C7" s="24">
        <v>45152</v>
      </c>
      <c r="D7" s="14">
        <v>20000</v>
      </c>
      <c r="E7" t="s">
        <v>45</v>
      </c>
      <c r="F7" t="s">
        <v>46</v>
      </c>
      <c r="G7" s="14">
        <v>20000</v>
      </c>
      <c r="H7" s="14">
        <v>9500</v>
      </c>
      <c r="I7" s="19">
        <f>H7/G7*100</f>
        <v>47.5</v>
      </c>
      <c r="J7" s="14">
        <v>19000</v>
      </c>
      <c r="K7" s="14">
        <f>G7-0</f>
        <v>20000</v>
      </c>
      <c r="L7" s="14">
        <v>19000</v>
      </c>
      <c r="M7" s="29">
        <v>0</v>
      </c>
      <c r="N7" s="33">
        <v>0</v>
      </c>
      <c r="O7" s="38">
        <v>40</v>
      </c>
      <c r="P7" s="38">
        <v>40</v>
      </c>
      <c r="Q7" s="14" t="e">
        <f>K7/M7</f>
        <v>#DIV/0!</v>
      </c>
      <c r="R7" s="14">
        <f>K7/O7</f>
        <v>500</v>
      </c>
      <c r="S7" s="43">
        <f>K7/O7/43560</f>
        <v>1.1478420569329659E-2</v>
      </c>
      <c r="T7" s="38">
        <v>0</v>
      </c>
      <c r="U7" s="5" t="s">
        <v>47</v>
      </c>
      <c r="V7" t="s">
        <v>60</v>
      </c>
      <c r="X7" t="s">
        <v>49</v>
      </c>
      <c r="Y7">
        <v>0</v>
      </c>
      <c r="Z7">
        <v>0</v>
      </c>
      <c r="AA7" t="s">
        <v>50</v>
      </c>
      <c r="AC7" s="6" t="s">
        <v>51</v>
      </c>
    </row>
    <row r="9" spans="1:64" ht="15.75" thickBot="1" x14ac:dyDescent="0.3"/>
    <row r="10" spans="1:64" ht="15.75" thickTop="1" x14ac:dyDescent="0.25">
      <c r="A10" s="7"/>
      <c r="B10" s="7"/>
      <c r="C10" s="25" t="s">
        <v>67</v>
      </c>
      <c r="D10" s="15">
        <f ca="1">+SUM(D2:D18)</f>
        <v>132000</v>
      </c>
      <c r="E10" s="7"/>
      <c r="F10" s="7"/>
      <c r="G10" s="15">
        <f>+SUM(G2:G9)</f>
        <v>47000</v>
      </c>
      <c r="H10" s="15">
        <f>+SUM(H2:H9)</f>
        <v>36500</v>
      </c>
      <c r="I10" s="20"/>
      <c r="J10" s="15">
        <f>+SUM(J2:J9)</f>
        <v>68400</v>
      </c>
      <c r="K10" s="15">
        <f>+SUM(K2:K9)</f>
        <v>47000</v>
      </c>
      <c r="L10" s="15">
        <f>+SUM(L2:L9)</f>
        <v>68400</v>
      </c>
      <c r="M10" s="30">
        <f ca="1">+SUM(M2:M18)</f>
        <v>0</v>
      </c>
      <c r="N10" s="34"/>
      <c r="O10" s="39">
        <f>+SUM(O2:O9)</f>
        <v>160</v>
      </c>
      <c r="P10" s="39">
        <f>+SUM(P2:P9)</f>
        <v>160</v>
      </c>
      <c r="Q10" s="15"/>
      <c r="R10" s="15"/>
      <c r="S10" s="44"/>
      <c r="T10" s="39"/>
      <c r="U10" s="8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64" x14ac:dyDescent="0.25">
      <c r="A11" s="9"/>
      <c r="B11" s="9"/>
      <c r="C11" s="26"/>
      <c r="D11" s="16"/>
      <c r="E11" s="9"/>
      <c r="F11" s="9"/>
      <c r="G11" s="16"/>
      <c r="H11" s="16" t="s">
        <v>68</v>
      </c>
      <c r="I11" s="21">
        <f>H10/G10*100</f>
        <v>77.659574468085097</v>
      </c>
      <c r="J11" s="16"/>
      <c r="K11" s="16"/>
      <c r="L11" s="16" t="s">
        <v>69</v>
      </c>
      <c r="M11" s="31"/>
      <c r="N11" s="35"/>
      <c r="O11" s="40" t="s">
        <v>69</v>
      </c>
      <c r="P11" s="40"/>
      <c r="Q11" s="16"/>
      <c r="R11" s="16" t="s">
        <v>69</v>
      </c>
      <c r="S11" s="45"/>
      <c r="T11" s="40"/>
      <c r="U11" s="10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spans="1:64" x14ac:dyDescent="0.25">
      <c r="A12" s="11"/>
      <c r="B12" s="11"/>
      <c r="C12" s="27"/>
      <c r="D12" s="17"/>
      <c r="E12" s="11"/>
      <c r="F12" s="11"/>
      <c r="G12" s="17"/>
      <c r="H12" s="17" t="s">
        <v>70</v>
      </c>
      <c r="I12" s="22">
        <f>STDEV(I2:I9)</f>
        <v>62.934459348352128</v>
      </c>
      <c r="J12" s="17"/>
      <c r="K12" s="17"/>
      <c r="L12" s="17" t="s">
        <v>71</v>
      </c>
      <c r="M12" s="47" t="e">
        <f ca="1">K10/M10</f>
        <v>#DIV/0!</v>
      </c>
      <c r="N12" s="36"/>
      <c r="O12" s="41" t="s">
        <v>72</v>
      </c>
      <c r="P12" s="41">
        <f>K10/O10</f>
        <v>293.75</v>
      </c>
      <c r="Q12" s="17"/>
      <c r="R12" s="17" t="s">
        <v>73</v>
      </c>
      <c r="S12" s="46">
        <f>K10/O10/43560</f>
        <v>6.7435720844811753E-3</v>
      </c>
      <c r="T12" s="41"/>
      <c r="U12" s="12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64" x14ac:dyDescent="0.25">
      <c r="H13" s="48" t="s">
        <v>74</v>
      </c>
    </row>
    <row r="15" spans="1:64" x14ac:dyDescent="0.25">
      <c r="A15" t="s">
        <v>54</v>
      </c>
      <c r="C15" s="24">
        <v>45170</v>
      </c>
      <c r="D15" s="14">
        <v>165000</v>
      </c>
      <c r="E15" t="s">
        <v>45</v>
      </c>
      <c r="F15" t="s">
        <v>46</v>
      </c>
      <c r="G15" s="14">
        <v>165000</v>
      </c>
      <c r="H15" s="14">
        <v>19000</v>
      </c>
      <c r="I15" s="19">
        <f>H15/G15*100</f>
        <v>11.515151515151516</v>
      </c>
      <c r="J15" s="14">
        <v>38000</v>
      </c>
      <c r="K15" s="14">
        <f>G15-0</f>
        <v>165000</v>
      </c>
      <c r="L15" s="14">
        <v>38000</v>
      </c>
      <c r="M15" s="29">
        <v>0</v>
      </c>
      <c r="N15" s="33">
        <v>0</v>
      </c>
      <c r="O15" s="38">
        <v>80</v>
      </c>
      <c r="P15" s="38">
        <v>80</v>
      </c>
      <c r="Q15" s="14" t="e">
        <f>K15/M15</f>
        <v>#DIV/0!</v>
      </c>
      <c r="R15" s="14">
        <f>K15/O15</f>
        <v>2062.5</v>
      </c>
      <c r="S15" s="43">
        <f>K15/O15/43560</f>
        <v>4.7348484848484848E-2</v>
      </c>
      <c r="T15" s="38">
        <v>0</v>
      </c>
      <c r="U15" s="5" t="s">
        <v>47</v>
      </c>
      <c r="V15" t="s">
        <v>55</v>
      </c>
      <c r="X15" t="s">
        <v>49</v>
      </c>
      <c r="Y15">
        <v>0</v>
      </c>
      <c r="Z15">
        <v>1</v>
      </c>
      <c r="AA15" t="s">
        <v>50</v>
      </c>
      <c r="AC15" s="6" t="s">
        <v>51</v>
      </c>
    </row>
    <row r="16" spans="1:64" x14ac:dyDescent="0.25">
      <c r="A16" t="s">
        <v>56</v>
      </c>
      <c r="C16" s="24">
        <v>45086</v>
      </c>
      <c r="D16" s="14">
        <v>35000</v>
      </c>
      <c r="E16" t="s">
        <v>45</v>
      </c>
      <c r="F16" t="s">
        <v>46</v>
      </c>
      <c r="G16" s="14">
        <v>35000</v>
      </c>
      <c r="H16" s="14">
        <v>8200</v>
      </c>
      <c r="I16" s="19">
        <f>H16/G16*100</f>
        <v>23.428571428571431</v>
      </c>
      <c r="J16" s="14">
        <v>16321</v>
      </c>
      <c r="K16" s="14">
        <f>G16-0</f>
        <v>35000</v>
      </c>
      <c r="L16" s="14">
        <v>16321</v>
      </c>
      <c r="M16" s="29">
        <v>0</v>
      </c>
      <c r="N16" s="33">
        <v>0</v>
      </c>
      <c r="O16" s="38">
        <v>34.36</v>
      </c>
      <c r="P16" s="38">
        <v>34.36</v>
      </c>
      <c r="Q16" s="14" t="e">
        <f>K16/M16</f>
        <v>#DIV/0!</v>
      </c>
      <c r="R16" s="14">
        <f>K16/O16</f>
        <v>1018.6263096623982</v>
      </c>
      <c r="S16" s="43">
        <f>K16/O16/43560</f>
        <v>2.3384442370578469E-2</v>
      </c>
      <c r="T16" s="38">
        <v>0</v>
      </c>
      <c r="U16" s="5" t="s">
        <v>47</v>
      </c>
      <c r="V16" t="s">
        <v>57</v>
      </c>
      <c r="X16" t="s">
        <v>49</v>
      </c>
      <c r="Y16">
        <v>0</v>
      </c>
      <c r="Z16">
        <v>0</v>
      </c>
      <c r="AA16" t="s">
        <v>50</v>
      </c>
      <c r="AC16" s="6" t="s">
        <v>51</v>
      </c>
    </row>
    <row r="17" spans="1:29" x14ac:dyDescent="0.25">
      <c r="A17" t="s">
        <v>61</v>
      </c>
      <c r="B17" t="s">
        <v>62</v>
      </c>
      <c r="C17" s="24">
        <v>45197</v>
      </c>
      <c r="D17" s="14">
        <v>55000</v>
      </c>
      <c r="E17" t="s">
        <v>45</v>
      </c>
      <c r="F17" t="s">
        <v>46</v>
      </c>
      <c r="G17" s="14">
        <v>55000</v>
      </c>
      <c r="H17" s="14">
        <v>0</v>
      </c>
      <c r="I17" s="19">
        <f>H17/G17*100</f>
        <v>0</v>
      </c>
      <c r="J17" s="14">
        <v>28800</v>
      </c>
      <c r="K17" s="14">
        <f>G17-0</f>
        <v>55000</v>
      </c>
      <c r="L17" s="14">
        <v>28800</v>
      </c>
      <c r="M17" s="29">
        <v>0</v>
      </c>
      <c r="N17" s="33">
        <v>0</v>
      </c>
      <c r="O17" s="38">
        <v>80</v>
      </c>
      <c r="P17" s="38">
        <v>80</v>
      </c>
      <c r="Q17" s="14" t="e">
        <f>K17/M17</f>
        <v>#DIV/0!</v>
      </c>
      <c r="R17" s="14">
        <f>K17/O17</f>
        <v>687.5</v>
      </c>
      <c r="S17" s="43">
        <f>K17/O17/43560</f>
        <v>1.5782828282828284E-2</v>
      </c>
      <c r="T17" s="38">
        <v>0</v>
      </c>
      <c r="U17" s="5" t="s">
        <v>63</v>
      </c>
      <c r="V17" t="s">
        <v>64</v>
      </c>
      <c r="X17" t="s">
        <v>49</v>
      </c>
      <c r="Y17">
        <v>0</v>
      </c>
      <c r="Z17">
        <v>0</v>
      </c>
      <c r="AA17" t="s">
        <v>50</v>
      </c>
      <c r="AC17" s="6" t="s">
        <v>51</v>
      </c>
    </row>
    <row r="18" spans="1:29" x14ac:dyDescent="0.25">
      <c r="A18" t="s">
        <v>65</v>
      </c>
      <c r="C18" s="24">
        <v>44795</v>
      </c>
      <c r="D18" s="14">
        <v>30000</v>
      </c>
      <c r="E18" t="s">
        <v>45</v>
      </c>
      <c r="F18" t="s">
        <v>46</v>
      </c>
      <c r="G18" s="14">
        <v>30000</v>
      </c>
      <c r="H18" s="14">
        <v>10300</v>
      </c>
      <c r="I18" s="19">
        <f>H18/G18*100</f>
        <v>34.333333333333336</v>
      </c>
      <c r="J18" s="14">
        <v>20500</v>
      </c>
      <c r="K18" s="14">
        <f>G18-0</f>
        <v>30000</v>
      </c>
      <c r="L18" s="14">
        <v>16000</v>
      </c>
      <c r="M18" s="29">
        <v>0</v>
      </c>
      <c r="N18" s="33">
        <v>0</v>
      </c>
      <c r="O18" s="38">
        <v>40</v>
      </c>
      <c r="P18" s="38">
        <v>40</v>
      </c>
      <c r="Q18" s="14" t="e">
        <f>K18/M18</f>
        <v>#DIV/0!</v>
      </c>
      <c r="R18" s="14">
        <f>K18/O18</f>
        <v>750</v>
      </c>
      <c r="S18" s="43">
        <f>K18/O18/43560</f>
        <v>1.7217630853994491E-2</v>
      </c>
      <c r="T18" s="38">
        <v>0</v>
      </c>
      <c r="U18" s="5" t="s">
        <v>47</v>
      </c>
      <c r="V18" t="s">
        <v>66</v>
      </c>
      <c r="X18" t="s">
        <v>49</v>
      </c>
      <c r="Y18">
        <v>0</v>
      </c>
      <c r="Z18">
        <v>0</v>
      </c>
      <c r="AA18" t="s">
        <v>50</v>
      </c>
      <c r="AC18" s="6" t="s">
        <v>51</v>
      </c>
    </row>
  </sheetData>
  <conditionalFormatting sqref="A2:AR3 AD4:AR5 A6:AR7 AD8:AR9 A15:AC1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C5188-5AEA-4158-9DDE-34DD0C62A23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2025-02-04T21:50:21Z</dcterms:created>
  <dcterms:modified xsi:type="dcterms:W3CDTF">2025-02-04T22:00:14Z</dcterms:modified>
</cp:coreProperties>
</file>